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cenové nabídky 2024\Litoměřice\Budova E - vakuová stanice\C_Vydáno k DPS\REV\"/>
    </mc:Choice>
  </mc:AlternateContent>
  <xr:revisionPtr revIDLastSave="0" documentId="13_ncr:1_{823D877E-2D2B-457A-BA2E-822C53A3FF8C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VzorPolozky" sheetId="10" state="hidden" r:id="rId1"/>
    <sheet name="VAC-E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'VAC-E'!$1:$7</definedName>
    <definedName name="oadresa">#REF!</definedName>
    <definedName name="_xlnm.Print_Area" localSheetId="1">'VAC-E'!$A$1:$G$60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2" l="1"/>
  <c r="G49" i="12"/>
  <c r="G34" i="12" l="1"/>
  <c r="N59" i="12" l="1"/>
  <c r="G39" i="12" l="1"/>
  <c r="G29" i="12"/>
  <c r="G30" i="12" l="1"/>
  <c r="G31" i="12"/>
  <c r="G32" i="12"/>
  <c r="G33" i="12"/>
  <c r="G35" i="12"/>
  <c r="G36" i="12"/>
  <c r="G37" i="12"/>
  <c r="G38" i="12"/>
  <c r="G40" i="12"/>
  <c r="G41" i="12"/>
  <c r="G42" i="12"/>
  <c r="G43" i="12"/>
  <c r="G44" i="12"/>
  <c r="G45" i="12"/>
  <c r="G28" i="12"/>
  <c r="G25" i="12"/>
  <c r="G26" i="12"/>
  <c r="G27" i="12" l="1"/>
  <c r="G13" i="12"/>
  <c r="G14" i="12"/>
  <c r="G15" i="12"/>
  <c r="G16" i="12"/>
  <c r="G17" i="12"/>
  <c r="G18" i="12"/>
  <c r="G19" i="12"/>
  <c r="G20" i="12"/>
  <c r="G21" i="12"/>
  <c r="E22" i="12"/>
  <c r="G22" i="12" s="1"/>
  <c r="E23" i="12" l="1"/>
  <c r="G23" i="12" s="1"/>
  <c r="E24" i="12"/>
  <c r="G24" i="12" s="1"/>
  <c r="G9" i="12" l="1"/>
  <c r="G10" i="12"/>
  <c r="G11" i="12"/>
  <c r="G50" i="12" l="1"/>
  <c r="G51" i="12"/>
  <c r="G52" i="12"/>
  <c r="G53" i="12"/>
  <c r="G54" i="12"/>
  <c r="G55" i="12"/>
  <c r="G56" i="12"/>
  <c r="G57" i="12"/>
  <c r="G47" i="12" l="1"/>
  <c r="G46" i="12" l="1"/>
  <c r="G12" i="12" l="1"/>
  <c r="G8" i="12" s="1"/>
  <c r="G59" i="12" s="1"/>
  <c r="O59" i="12"/>
</calcChain>
</file>

<file path=xl/sharedStrings.xml><?xml version="1.0" encoding="utf-8"?>
<sst xmlns="http://schemas.openxmlformats.org/spreadsheetml/2006/main" count="178" uniqueCount="131">
  <si>
    <t xml:space="preserve">Položkový rozpočet </t>
  </si>
  <si>
    <t>S:</t>
  </si>
  <si>
    <t>O:</t>
  </si>
  <si>
    <t>R:</t>
  </si>
  <si>
    <t>Celkem</t>
  </si>
  <si>
    <t>Medicinální plyny</t>
  </si>
  <si>
    <t>MP1</t>
  </si>
  <si>
    <t>MP2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</si>
  <si>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</si>
  <si>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</si>
  <si>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</si>
  <si>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</si>
  <si>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</si>
  <si>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</si>
  <si>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</si>
  <si>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</si>
  <si>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</si>
  <si>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</si>
  <si>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</si>
  <si>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</si>
  <si>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</si>
  <si>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MP1_001</t>
  </si>
  <si>
    <t>POL1_</t>
  </si>
  <si>
    <t>MP1_002</t>
  </si>
  <si>
    <t>SUM</t>
  </si>
  <si>
    <t>END</t>
  </si>
  <si>
    <t>m</t>
  </si>
  <si>
    <t>D+M Trubka Cu průměr 22x1</t>
  </si>
  <si>
    <t>D+M Trubka Cu průměr 42x1,5</t>
  </si>
  <si>
    <t>D+M Tvarovky Cu pr. 22</t>
  </si>
  <si>
    <t>D+M Tvarovky Cu pr. 28</t>
  </si>
  <si>
    <t>D+M Tvarovky Cu pr. 42</t>
  </si>
  <si>
    <t>D+M Pájka Ag 45 + pasta</t>
  </si>
  <si>
    <t>kg</t>
  </si>
  <si>
    <t>D+M Ocelový chránič 57x3,6- tr. svař.2", pr.42</t>
  </si>
  <si>
    <t>ks</t>
  </si>
  <si>
    <t>Rozvody medicinálních plynů</t>
  </si>
  <si>
    <t>D+M Ocelový chránič 76x4- tr. svař.3", pr.42 vč. izolace potrubí</t>
  </si>
  <si>
    <t>D+M Odvodnění potrubí vakua</t>
  </si>
  <si>
    <t>kpl</t>
  </si>
  <si>
    <t>D+M Propláchnutí rozvodu dusíkem (na bm potrubí)</t>
  </si>
  <si>
    <t>Prořez potrubí 3%</t>
  </si>
  <si>
    <t>D+M Protipožární ucpávky</t>
  </si>
  <si>
    <t>Napojení na stávající rozvody</t>
  </si>
  <si>
    <t>Zakreslení skutečného stavu</t>
  </si>
  <si>
    <t>Dopravné</t>
  </si>
  <si>
    <t>D+M Vakuometr - rozsah 0--100kPa</t>
  </si>
  <si>
    <t>D+M Ochranný plyn pro pájení Cu trubek</t>
  </si>
  <si>
    <t>D+M Pomocný kotvící materiál (konzole, příchytky, atd.)</t>
  </si>
  <si>
    <t>Vedení montážních prací</t>
  </si>
  <si>
    <t>Tlaková zkouška - úseková</t>
  </si>
  <si>
    <t>Tlaková zkouška - závěrečná</t>
  </si>
  <si>
    <t>Zkoušky potrubních rozvodů dle 7396-1</t>
  </si>
  <si>
    <t>Výchozí revize - plynová</t>
  </si>
  <si>
    <t>Výchozí revize - elektro</t>
  </si>
  <si>
    <t>Proškolení obsluhy, předání dokumentace</t>
  </si>
  <si>
    <t>Vakuová stanice</t>
  </si>
  <si>
    <t>MP3</t>
  </si>
  <si>
    <t>MP3_001</t>
  </si>
  <si>
    <t>MP1_003</t>
  </si>
  <si>
    <t>MP1_004</t>
  </si>
  <si>
    <t>MP1_005</t>
  </si>
  <si>
    <t>MP1_006</t>
  </si>
  <si>
    <t>MP1_007</t>
  </si>
  <si>
    <t>MP1_008</t>
  </si>
  <si>
    <t>MP1_009</t>
  </si>
  <si>
    <t>MP1_010</t>
  </si>
  <si>
    <t>MP1_011</t>
  </si>
  <si>
    <t>MP1_012</t>
  </si>
  <si>
    <t>MP1_013</t>
  </si>
  <si>
    <t>MP1_014</t>
  </si>
  <si>
    <t>MP1_015</t>
  </si>
  <si>
    <t>MP1_016</t>
  </si>
  <si>
    <t>D+M Trubka Cu průměr 28x1</t>
  </si>
  <si>
    <t>D+M Čidlo provozní signalizace - podtlakové (0- -1 bar, 4-20 mA)</t>
  </si>
  <si>
    <t>D+M Kohout kulový R 253 6/4" vč. šr.</t>
  </si>
  <si>
    <t>D+M Tlumič hluku</t>
  </si>
  <si>
    <t>D+M Kohout kulový R 253 1/4" vč.šr. - uzávěry pod manometr a čidlo</t>
  </si>
  <si>
    <t>D+M řídící jednotka pro střídání vývěv (primár, sekundár, emergency)</t>
  </si>
  <si>
    <t>D+M Elektrorozvaděč vč. jištění, instalace, zemnění, vyhodnocovací zařízení s daty pro MaR, atd.</t>
  </si>
  <si>
    <t>D+M Filtrace dle ČSN EN ISO 7396-1 (hrubá - výstupní)</t>
  </si>
  <si>
    <t>MP1_017</t>
  </si>
  <si>
    <t>MP1_018</t>
  </si>
  <si>
    <t>D+M Propojovací podtlaková hadice od vývěv na potrubí</t>
  </si>
  <si>
    <t xml:space="preserve">D+M Zpětná klapka 6/4" vč.šr. </t>
  </si>
  <si>
    <t>D+M Spínač podtlaku vlnovcový</t>
  </si>
  <si>
    <t>MP3_002</t>
  </si>
  <si>
    <t>MP3_003</t>
  </si>
  <si>
    <t>MP3_004</t>
  </si>
  <si>
    <t>MP3_005</t>
  </si>
  <si>
    <t>MP3_006</t>
  </si>
  <si>
    <t>MP3_007</t>
  </si>
  <si>
    <t>MP3_008</t>
  </si>
  <si>
    <t>MP3_009</t>
  </si>
  <si>
    <t>MP3_010</t>
  </si>
  <si>
    <t>MP3_011</t>
  </si>
  <si>
    <t>Společné náklady na rozvody MP</t>
  </si>
  <si>
    <t>D+M Zásobník podtlaku (1000 l), vč. vakuometru</t>
  </si>
  <si>
    <t>D+M Ventilová skříň (UP-2) pro 2 plyny vč. uzávěru, čidla provozní signalizace, manometru, nouzového vstupu (terminální jednotky), pro každý plyn - rozdělení úseků</t>
  </si>
  <si>
    <t>D+M Značení potrubních rozvodů, dle ČSN EN ISO 7396 + nátěrové hmoty (na bm potrubí)</t>
  </si>
  <si>
    <t>D+M Zubová bezolejová vývěva (např. typ MINK, výkon min 80 m3/hod, max.podtlak 60 kPa) vč. armatur</t>
  </si>
  <si>
    <t>D+M Dvouokruhová filtrace dle ČSN EN ISO 7396-1 (hrubá + bakteriální filtrace) - hlavní zdroj</t>
  </si>
  <si>
    <t>MP2_001</t>
  </si>
  <si>
    <t>MP2_002</t>
  </si>
  <si>
    <t>MP2_003</t>
  </si>
  <si>
    <t>MP2_004</t>
  </si>
  <si>
    <t>MP2_005</t>
  </si>
  <si>
    <t>MP2_006</t>
  </si>
  <si>
    <t>MP2_007</t>
  </si>
  <si>
    <t>MP2_008</t>
  </si>
  <si>
    <t>MP2_009</t>
  </si>
  <si>
    <t>MP2_010</t>
  </si>
  <si>
    <t>MP2_011</t>
  </si>
  <si>
    <t>MP2_012</t>
  </si>
  <si>
    <t>MP2_013</t>
  </si>
  <si>
    <t>MP2_014</t>
  </si>
  <si>
    <t>MP2_015</t>
  </si>
  <si>
    <t>MP2_016</t>
  </si>
  <si>
    <t>MP2_017</t>
  </si>
  <si>
    <t>MP2_018</t>
  </si>
  <si>
    <t>D+M Konzola trubek (pro 1-3 trubky, závěs 0,5m), vč. kotvení a objímek</t>
  </si>
  <si>
    <t>D+M Dvouokruhová filtrace dle ČSN EN ISO 7396-1 (hrubá + bakteriální filtrace) - rezervní zdroj</t>
  </si>
  <si>
    <t>den</t>
  </si>
  <si>
    <t>Demontáž stávající technologie vakuové stanice</t>
  </si>
  <si>
    <t>hod</t>
  </si>
  <si>
    <t>D+M PVC potrubí (pr.150mm) pro odfuk od vývěv, vč. kotvení</t>
  </si>
  <si>
    <t>D+M PVC potrubí (pr.150mm) koleno</t>
  </si>
  <si>
    <t>Zapůjčení náhradní vakuové stanice po dobu výstavby nové stanice (2x vývěva na podtlakové nádobě vč. filtrace a řízení) - nájemné</t>
  </si>
  <si>
    <t xml:space="preserve">D.1.4.A </t>
  </si>
  <si>
    <t>Nemocnice Litoměřice, o.z.</t>
  </si>
  <si>
    <t>Modernizace zdroje podtlaku v pavilonu E, Krajská zdravotní,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</si>
</sst>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"/>
  </numFmts>
  <fonts count="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1" fillId="0" borderId="4" xfId="0" applyFont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3" fillId="2" borderId="6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 shrinkToFit="1"/>
    </xf>
    <xf numFmtId="164" fontId="3" fillId="2" borderId="3" xfId="0" applyNumberFormat="1" applyFont="1" applyFill="1" applyBorder="1" applyAlignment="1">
      <alignment vertical="top" shrinkToFit="1"/>
    </xf>
    <xf numFmtId="4" fontId="3" fillId="2" borderId="3" xfId="0" applyNumberFormat="1" applyFont="1" applyFill="1" applyBorder="1" applyAlignment="1">
      <alignment vertical="top" shrinkToFit="1"/>
    </xf>
    <xf numFmtId="0" fontId="5" fillId="0" borderId="7" xfId="0" applyFont="1" applyBorder="1" applyAlignment="1">
      <alignment vertical="top"/>
    </xf>
    <xf numFmtId="49" fontId="5" fillId="0" borderId="8" xfId="0" applyNumberFormat="1" applyFont="1" applyBorder="1" applyAlignment="1">
      <alignment vertical="top"/>
    </xf>
    <xf numFmtId="164" fontId="5" fillId="0" borderId="8" xfId="0" applyNumberFormat="1" applyFont="1" applyBorder="1" applyAlignment="1">
      <alignment vertical="top" shrinkToFit="1"/>
    </xf>
    <xf numFmtId="4" fontId="5" fillId="3" borderId="8" xfId="0" applyNumberFormat="1" applyFont="1" applyFill="1" applyBorder="1" applyAlignment="1" applyProtection="1">
      <alignment vertical="top" shrinkToFit="1"/>
      <protection locked="0"/>
    </xf>
    <xf numFmtId="4" fontId="5" fillId="0" borderId="8" xfId="0" applyNumberFormat="1" applyFont="1" applyBorder="1" applyAlignment="1">
      <alignment vertical="top" shrinkToFit="1"/>
    </xf>
    <xf numFmtId="0" fontId="5" fillId="0" borderId="9" xfId="0" applyFont="1" applyBorder="1" applyAlignment="1">
      <alignment vertical="top"/>
    </xf>
    <xf numFmtId="49" fontId="5" fillId="0" borderId="10" xfId="0" applyNumberFormat="1" applyFont="1" applyBorder="1" applyAlignment="1">
      <alignment vertical="top"/>
    </xf>
    <xf numFmtId="0" fontId="5" fillId="0" borderId="10" xfId="0" applyFont="1" applyBorder="1" applyAlignment="1">
      <alignment horizontal="center" vertical="top" shrinkToFit="1"/>
    </xf>
    <xf numFmtId="164" fontId="5" fillId="0" borderId="10" xfId="0" applyNumberFormat="1" applyFont="1" applyBorder="1" applyAlignment="1">
      <alignment vertical="top" shrinkToFit="1"/>
    </xf>
    <xf numFmtId="4" fontId="5" fillId="3" borderId="10" xfId="0" applyNumberFormat="1" applyFont="1" applyFill="1" applyBorder="1" applyAlignment="1" applyProtection="1">
      <alignment vertical="top" shrinkToFit="1"/>
      <protection locked="0"/>
    </xf>
    <xf numFmtId="4" fontId="5" fillId="0" borderId="10" xfId="0" applyNumberFormat="1" applyFont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/>
    </xf>
    <xf numFmtId="49" fontId="3" fillId="2" borderId="3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0" fillId="0" borderId="0" xfId="0" applyNumberFormat="1" applyAlignment="1">
      <alignment horizontal="right"/>
    </xf>
    <xf numFmtId="4" fontId="6" fillId="0" borderId="0" xfId="0" applyNumberFormat="1" applyFont="1"/>
    <xf numFmtId="0" fontId="5" fillId="0" borderId="8" xfId="0" applyFont="1" applyBorder="1" applyAlignment="1">
      <alignment horizontal="center" vertical="top" shrinkToFi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2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50" t="s">
        <v>0</v>
      </c>
      <c r="B1" s="50"/>
      <c r="C1" s="51"/>
      <c r="D1" s="50"/>
      <c r="E1" s="50"/>
      <c r="F1" s="50"/>
      <c r="G1" s="50"/>
    </row>
    <row r="2" spans="1:7" ht="24.95" customHeight="1" x14ac:dyDescent="0.2">
      <c r="A2" s="7" t="s">
        <v>1</v>
      </c>
      <c r="B2" s="6"/>
      <c r="C2" s="52"/>
      <c r="D2" s="52"/>
      <c r="E2" s="52"/>
      <c r="F2" s="52"/>
      <c r="G2" s="53"/>
    </row>
    <row r="3" spans="1:7" ht="24.95" customHeight="1" x14ac:dyDescent="0.2">
      <c r="A3" s="7" t="s">
        <v>2</v>
      </c>
      <c r="B3" s="6"/>
      <c r="C3" s="52"/>
      <c r="D3" s="52"/>
      <c r="E3" s="52"/>
      <c r="F3" s="52"/>
      <c r="G3" s="53"/>
    </row>
    <row r="4" spans="1:7" ht="24.95" customHeight="1" x14ac:dyDescent="0.2">
      <c r="A4" s="7" t="s">
        <v>3</v>
      </c>
      <c r="B4" s="6"/>
      <c r="C4" s="52"/>
      <c r="D4" s="52"/>
      <c r="E4" s="52"/>
      <c r="F4" s="52"/>
      <c r="G4" s="53"/>
    </row>
    <row r="5" spans="1:7" x14ac:dyDescent="0.2">
      <c r="B5" s="2"/>
      <c r="C5" s="3"/>
      <c r="D5" s="4"/>
    </row>
  </sheetData>
  <sheetProtection algorithmName="SHA-512" hashValue="toJluE6wbTh+gDdCD5ki51aDTC/YXWhx982jeSbF+5EdiULu+BI6XecZY4jMgkiDwsGq8NWp+dbc7FtOeXSeNA==" saltValue="uIufP0f+5YhsfmW/5oh7R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Q5044"/>
  <sheetViews>
    <sheetView tabSelected="1" view="pageBreakPreview" topLeftCell="A11" zoomScaleNormal="100" zoomScaleSheetLayoutView="100" workbookViewId="0">
      <selection activeCell="H40" sqref="H40"/>
    </sheetView>
  </sheetViews>
  <sheetFormatPr defaultRowHeight="12.75" outlineLevelRow="1" x14ac:dyDescent="0.2"/>
  <cols>
    <col min="1" max="1" width="3.42578125" customWidth="1"/>
    <col min="2" max="2" width="12.5703125" style="8" customWidth="1"/>
    <col min="3" max="3" width="63.28515625" style="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2" width="0" hidden="1" customWidth="1"/>
    <col min="14" max="24" width="9.140625" hidden="1" customWidth="1"/>
  </cols>
  <sheetData>
    <row r="1" spans="1:43" ht="15.75" customHeight="1" x14ac:dyDescent="0.25">
      <c r="A1" s="54" t="s">
        <v>8</v>
      </c>
      <c r="B1" s="54"/>
      <c r="C1" s="54"/>
      <c r="D1" s="54"/>
      <c r="E1" s="54"/>
      <c r="F1" s="54"/>
      <c r="G1" s="54"/>
      <c r="P1" t="s">
        <v>9</v>
      </c>
    </row>
    <row r="2" spans="1:43" ht="24.95" customHeight="1" x14ac:dyDescent="0.2">
      <c r="A2" s="10"/>
      <c r="B2" s="6"/>
      <c r="C2" s="55" t="s">
        <v>129</v>
      </c>
      <c r="D2" s="56"/>
      <c r="E2" s="56"/>
      <c r="F2" s="56"/>
      <c r="G2" s="57"/>
      <c r="P2" t="s">
        <v>10</v>
      </c>
    </row>
    <row r="3" spans="1:43" ht="24.95" customHeight="1" x14ac:dyDescent="0.2">
      <c r="A3" s="10"/>
      <c r="B3" s="6"/>
      <c r="C3" s="55" t="s">
        <v>130</v>
      </c>
      <c r="D3" s="56"/>
      <c r="E3" s="56"/>
      <c r="F3" s="56"/>
      <c r="G3" s="57"/>
      <c r="L3" s="8"/>
      <c r="P3" t="s">
        <v>11</v>
      </c>
    </row>
    <row r="4" spans="1:43" ht="24.95" customHeight="1" x14ac:dyDescent="0.2">
      <c r="A4" s="11" t="s">
        <v>3</v>
      </c>
      <c r="B4" s="12" t="s">
        <v>128</v>
      </c>
      <c r="C4" s="58" t="s">
        <v>5</v>
      </c>
      <c r="D4" s="59"/>
      <c r="E4" s="59"/>
      <c r="F4" s="59"/>
      <c r="G4" s="60"/>
      <c r="P4" t="s">
        <v>12</v>
      </c>
    </row>
    <row r="5" spans="1:43" x14ac:dyDescent="0.2">
      <c r="D5" s="9"/>
    </row>
    <row r="6" spans="1:43" x14ac:dyDescent="0.2">
      <c r="A6" s="14" t="s">
        <v>13</v>
      </c>
      <c r="B6" s="16" t="s">
        <v>14</v>
      </c>
      <c r="C6" s="16" t="s">
        <v>15</v>
      </c>
      <c r="D6" s="15" t="s">
        <v>16</v>
      </c>
      <c r="E6" s="14" t="s">
        <v>17</v>
      </c>
      <c r="F6" s="13" t="s">
        <v>18</v>
      </c>
      <c r="G6" s="14" t="s">
        <v>4</v>
      </c>
    </row>
    <row r="7" spans="1:43" hidden="1" x14ac:dyDescent="0.2">
      <c r="A7" s="1"/>
      <c r="B7" s="2"/>
      <c r="C7" s="2"/>
      <c r="D7" s="4"/>
      <c r="E7" s="18"/>
      <c r="F7" s="19"/>
      <c r="G7" s="19"/>
    </row>
    <row r="8" spans="1:43" x14ac:dyDescent="0.2">
      <c r="A8" s="24" t="s">
        <v>19</v>
      </c>
      <c r="B8" s="25" t="s">
        <v>6</v>
      </c>
      <c r="C8" s="41" t="s">
        <v>36</v>
      </c>
      <c r="D8" s="26"/>
      <c r="E8" s="27"/>
      <c r="F8" s="28"/>
      <c r="G8" s="28">
        <f>SUMIF(P9:P26,"&lt;&gt;NOR",G9:G26)</f>
        <v>0</v>
      </c>
      <c r="P8" t="s">
        <v>20</v>
      </c>
    </row>
    <row r="9" spans="1:43" outlineLevel="1" x14ac:dyDescent="0.2">
      <c r="A9" s="34">
        <v>1</v>
      </c>
      <c r="B9" s="35" t="s">
        <v>21</v>
      </c>
      <c r="C9" s="42" t="s">
        <v>27</v>
      </c>
      <c r="D9" s="36" t="s">
        <v>26</v>
      </c>
      <c r="E9" s="37">
        <v>18</v>
      </c>
      <c r="F9" s="38"/>
      <c r="G9" s="39">
        <f t="shared" ref="G9:G26" si="0">ROUND(E9*F9,2)</f>
        <v>0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</row>
    <row r="10" spans="1:43" outlineLevel="1" x14ac:dyDescent="0.2">
      <c r="A10" s="34">
        <v>2</v>
      </c>
      <c r="B10" s="35" t="s">
        <v>23</v>
      </c>
      <c r="C10" s="42" t="s">
        <v>73</v>
      </c>
      <c r="D10" s="36" t="s">
        <v>26</v>
      </c>
      <c r="E10" s="37">
        <v>26</v>
      </c>
      <c r="F10" s="38"/>
      <c r="G10" s="39">
        <f t="shared" si="0"/>
        <v>0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</row>
    <row r="11" spans="1:43" outlineLevel="1" x14ac:dyDescent="0.2">
      <c r="A11" s="34">
        <v>3</v>
      </c>
      <c r="B11" s="35" t="s">
        <v>59</v>
      </c>
      <c r="C11" s="42" t="s">
        <v>28</v>
      </c>
      <c r="D11" s="36" t="s">
        <v>26</v>
      </c>
      <c r="E11" s="37">
        <v>58</v>
      </c>
      <c r="F11" s="38"/>
      <c r="G11" s="39">
        <f t="shared" si="0"/>
        <v>0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</row>
    <row r="12" spans="1:43" outlineLevel="1" x14ac:dyDescent="0.2">
      <c r="A12" s="34">
        <v>4</v>
      </c>
      <c r="B12" s="35" t="s">
        <v>60</v>
      </c>
      <c r="C12" s="42" t="s">
        <v>41</v>
      </c>
      <c r="D12" s="36" t="s">
        <v>39</v>
      </c>
      <c r="E12" s="37">
        <v>1</v>
      </c>
      <c r="F12" s="38"/>
      <c r="G12" s="39">
        <f t="shared" si="0"/>
        <v>0</v>
      </c>
      <c r="H12" s="17"/>
      <c r="I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</row>
    <row r="13" spans="1:43" outlineLevel="1" x14ac:dyDescent="0.2">
      <c r="A13" s="34">
        <v>5</v>
      </c>
      <c r="B13" s="35" t="s">
        <v>61</v>
      </c>
      <c r="C13" s="42" t="s">
        <v>29</v>
      </c>
      <c r="D13" s="36" t="s">
        <v>35</v>
      </c>
      <c r="E13" s="37">
        <v>6</v>
      </c>
      <c r="F13" s="38"/>
      <c r="G13" s="39">
        <f t="shared" si="0"/>
        <v>0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</row>
    <row r="14" spans="1:43" outlineLevel="1" x14ac:dyDescent="0.2">
      <c r="A14" s="34">
        <v>6</v>
      </c>
      <c r="B14" s="35" t="s">
        <v>62</v>
      </c>
      <c r="C14" s="42" t="s">
        <v>30</v>
      </c>
      <c r="D14" s="36" t="s">
        <v>35</v>
      </c>
      <c r="E14" s="37">
        <v>18</v>
      </c>
      <c r="F14" s="38"/>
      <c r="G14" s="39">
        <f t="shared" si="0"/>
        <v>0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</row>
    <row r="15" spans="1:43" outlineLevel="1" x14ac:dyDescent="0.2">
      <c r="A15" s="34">
        <v>7</v>
      </c>
      <c r="B15" s="35" t="s">
        <v>63</v>
      </c>
      <c r="C15" s="42" t="s">
        <v>31</v>
      </c>
      <c r="D15" s="36" t="s">
        <v>35</v>
      </c>
      <c r="E15" s="37">
        <v>46</v>
      </c>
      <c r="F15" s="38"/>
      <c r="G15" s="39">
        <f t="shared" si="0"/>
        <v>0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</row>
    <row r="16" spans="1:43" outlineLevel="1" x14ac:dyDescent="0.2">
      <c r="A16" s="34">
        <v>8</v>
      </c>
      <c r="B16" s="35" t="s">
        <v>64</v>
      </c>
      <c r="C16" s="42" t="s">
        <v>32</v>
      </c>
      <c r="D16" s="36" t="s">
        <v>33</v>
      </c>
      <c r="E16" s="37">
        <v>1.1000000000000001</v>
      </c>
      <c r="F16" s="38"/>
      <c r="G16" s="39">
        <f t="shared" si="0"/>
        <v>0</v>
      </c>
      <c r="H16" s="17"/>
      <c r="I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</row>
    <row r="17" spans="1:43" outlineLevel="1" x14ac:dyDescent="0.2">
      <c r="A17" s="34">
        <v>9</v>
      </c>
      <c r="B17" s="35" t="s">
        <v>65</v>
      </c>
      <c r="C17" s="42" t="s">
        <v>34</v>
      </c>
      <c r="D17" s="36" t="s">
        <v>26</v>
      </c>
      <c r="E17" s="37">
        <v>6</v>
      </c>
      <c r="F17" s="38"/>
      <c r="G17" s="39">
        <f t="shared" si="0"/>
        <v>0</v>
      </c>
      <c r="H17" s="17"/>
      <c r="I17" s="4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</row>
    <row r="18" spans="1:43" outlineLevel="1" x14ac:dyDescent="0.2">
      <c r="A18" s="34">
        <v>10</v>
      </c>
      <c r="B18" s="35" t="s">
        <v>66</v>
      </c>
      <c r="C18" s="42" t="s">
        <v>37</v>
      </c>
      <c r="D18" s="36" t="s">
        <v>26</v>
      </c>
      <c r="E18" s="37">
        <v>2</v>
      </c>
      <c r="F18" s="38"/>
      <c r="G18" s="39">
        <f t="shared" si="0"/>
        <v>0</v>
      </c>
      <c r="H18" s="17"/>
      <c r="I18" s="4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</row>
    <row r="19" spans="1:43" outlineLevel="1" x14ac:dyDescent="0.2">
      <c r="A19" s="34">
        <v>11</v>
      </c>
      <c r="B19" s="35" t="s">
        <v>67</v>
      </c>
      <c r="C19" s="42" t="s">
        <v>120</v>
      </c>
      <c r="D19" s="36" t="s">
        <v>35</v>
      </c>
      <c r="E19" s="37">
        <v>54</v>
      </c>
      <c r="F19" s="38"/>
      <c r="G19" s="39">
        <f t="shared" si="0"/>
        <v>0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</row>
    <row r="20" spans="1:43" ht="22.5" outlineLevel="1" x14ac:dyDescent="0.2">
      <c r="A20" s="34">
        <v>12</v>
      </c>
      <c r="B20" s="35" t="s">
        <v>68</v>
      </c>
      <c r="C20" s="42" t="s">
        <v>98</v>
      </c>
      <c r="D20" s="36" t="s">
        <v>35</v>
      </c>
      <c r="E20" s="37">
        <v>1</v>
      </c>
      <c r="F20" s="38"/>
      <c r="G20" s="39">
        <f t="shared" si="0"/>
        <v>0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</row>
    <row r="21" spans="1:43" outlineLevel="1" x14ac:dyDescent="0.2">
      <c r="A21" s="34">
        <v>13</v>
      </c>
      <c r="B21" s="35" t="s">
        <v>69</v>
      </c>
      <c r="C21" s="42" t="s">
        <v>38</v>
      </c>
      <c r="D21" s="36" t="s">
        <v>35</v>
      </c>
      <c r="E21" s="37">
        <v>1</v>
      </c>
      <c r="F21" s="38"/>
      <c r="G21" s="39">
        <f t="shared" si="0"/>
        <v>0</v>
      </c>
      <c r="H21" s="17"/>
      <c r="I21" s="17"/>
      <c r="J21" s="48"/>
      <c r="K21" s="48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</row>
    <row r="22" spans="1:43" ht="22.5" outlineLevel="1" x14ac:dyDescent="0.2">
      <c r="A22" s="34">
        <v>14</v>
      </c>
      <c r="B22" s="35" t="s">
        <v>70</v>
      </c>
      <c r="C22" s="42" t="s">
        <v>99</v>
      </c>
      <c r="D22" s="36" t="s">
        <v>26</v>
      </c>
      <c r="E22" s="37">
        <f>SUM(E9:E11)</f>
        <v>102</v>
      </c>
      <c r="F22" s="38"/>
      <c r="G22" s="39">
        <f t="shared" si="0"/>
        <v>0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</row>
    <row r="23" spans="1:43" outlineLevel="1" x14ac:dyDescent="0.2">
      <c r="A23" s="34">
        <v>15</v>
      </c>
      <c r="B23" s="35" t="s">
        <v>71</v>
      </c>
      <c r="C23" s="42" t="s">
        <v>40</v>
      </c>
      <c r="D23" s="36" t="s">
        <v>26</v>
      </c>
      <c r="E23" s="37">
        <f>E22</f>
        <v>102</v>
      </c>
      <c r="F23" s="38"/>
      <c r="G23" s="39">
        <f t="shared" si="0"/>
        <v>0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</row>
    <row r="24" spans="1:43" outlineLevel="1" x14ac:dyDescent="0.2">
      <c r="A24" s="34">
        <v>16</v>
      </c>
      <c r="B24" s="35" t="s">
        <v>72</v>
      </c>
      <c r="C24" s="42" t="s">
        <v>47</v>
      </c>
      <c r="D24" s="36" t="s">
        <v>26</v>
      </c>
      <c r="E24" s="37">
        <f>E22</f>
        <v>102</v>
      </c>
      <c r="F24" s="38"/>
      <c r="G24" s="39">
        <f t="shared" si="0"/>
        <v>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</row>
    <row r="25" spans="1:43" outlineLevel="1" x14ac:dyDescent="0.2">
      <c r="A25" s="34">
        <v>17</v>
      </c>
      <c r="B25" s="35" t="s">
        <v>81</v>
      </c>
      <c r="C25" s="42" t="s">
        <v>42</v>
      </c>
      <c r="D25" s="36" t="s">
        <v>35</v>
      </c>
      <c r="E25" s="37">
        <v>4</v>
      </c>
      <c r="F25" s="38"/>
      <c r="G25" s="39">
        <f t="shared" si="0"/>
        <v>0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</row>
    <row r="26" spans="1:43" outlineLevel="1" x14ac:dyDescent="0.2">
      <c r="A26" s="34">
        <v>18</v>
      </c>
      <c r="B26" s="35" t="s">
        <v>82</v>
      </c>
      <c r="C26" s="42" t="s">
        <v>43</v>
      </c>
      <c r="D26" s="36" t="s">
        <v>39</v>
      </c>
      <c r="E26" s="37">
        <v>4</v>
      </c>
      <c r="F26" s="38"/>
      <c r="G26" s="39">
        <f t="shared" si="0"/>
        <v>0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</row>
    <row r="27" spans="1:43" outlineLevel="1" x14ac:dyDescent="0.2">
      <c r="A27" s="24" t="s">
        <v>19</v>
      </c>
      <c r="B27" s="25" t="s">
        <v>7</v>
      </c>
      <c r="C27" s="41" t="s">
        <v>56</v>
      </c>
      <c r="D27" s="26"/>
      <c r="E27" s="27"/>
      <c r="F27" s="28"/>
      <c r="G27" s="28">
        <f>SUMIF(P28:P45,"&lt;&gt;NOR",G28:G45)</f>
        <v>0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</row>
    <row r="28" spans="1:43" ht="22.5" outlineLevel="1" x14ac:dyDescent="0.2">
      <c r="A28" s="34">
        <v>19</v>
      </c>
      <c r="B28" s="35" t="s">
        <v>102</v>
      </c>
      <c r="C28" s="42" t="s">
        <v>100</v>
      </c>
      <c r="D28" s="36" t="s">
        <v>35</v>
      </c>
      <c r="E28" s="37">
        <v>3</v>
      </c>
      <c r="F28" s="38"/>
      <c r="G28" s="39">
        <f t="shared" ref="G28:G45" si="1">ROUND(E28*F28,2)</f>
        <v>0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</row>
    <row r="29" spans="1:43" outlineLevel="1" x14ac:dyDescent="0.2">
      <c r="A29" s="34">
        <v>20</v>
      </c>
      <c r="B29" s="35" t="s">
        <v>103</v>
      </c>
      <c r="C29" s="42" t="s">
        <v>78</v>
      </c>
      <c r="D29" s="36" t="s">
        <v>35</v>
      </c>
      <c r="E29" s="37">
        <v>1</v>
      </c>
      <c r="F29" s="38"/>
      <c r="G29" s="39">
        <f t="shared" si="1"/>
        <v>0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</row>
    <row r="30" spans="1:43" outlineLevel="1" x14ac:dyDescent="0.2">
      <c r="A30" s="34">
        <v>21</v>
      </c>
      <c r="B30" s="35" t="s">
        <v>104</v>
      </c>
      <c r="C30" s="42" t="s">
        <v>83</v>
      </c>
      <c r="D30" s="36" t="s">
        <v>35</v>
      </c>
      <c r="E30" s="37">
        <v>6</v>
      </c>
      <c r="F30" s="38"/>
      <c r="G30" s="39">
        <f t="shared" si="1"/>
        <v>0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</row>
    <row r="31" spans="1:43" outlineLevel="1" x14ac:dyDescent="0.2">
      <c r="A31" s="34">
        <v>22</v>
      </c>
      <c r="B31" s="35" t="s">
        <v>105</v>
      </c>
      <c r="C31" s="42" t="s">
        <v>97</v>
      </c>
      <c r="D31" s="36" t="s">
        <v>35</v>
      </c>
      <c r="E31" s="37">
        <v>2</v>
      </c>
      <c r="F31" s="38"/>
      <c r="G31" s="39">
        <f t="shared" si="1"/>
        <v>0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</row>
    <row r="32" spans="1:43" outlineLevel="1" x14ac:dyDescent="0.2">
      <c r="A32" s="34">
        <v>23</v>
      </c>
      <c r="B32" s="35" t="s">
        <v>106</v>
      </c>
      <c r="C32" s="42" t="s">
        <v>85</v>
      </c>
      <c r="D32" s="36" t="s">
        <v>35</v>
      </c>
      <c r="E32" s="37">
        <v>1</v>
      </c>
      <c r="F32" s="38"/>
      <c r="G32" s="39">
        <f t="shared" si="1"/>
        <v>0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</row>
    <row r="33" spans="1:43" ht="22.5" outlineLevel="1" x14ac:dyDescent="0.2">
      <c r="A33" s="34">
        <v>24</v>
      </c>
      <c r="B33" s="35" t="s">
        <v>107</v>
      </c>
      <c r="C33" s="42" t="s">
        <v>79</v>
      </c>
      <c r="D33" s="36" t="s">
        <v>35</v>
      </c>
      <c r="E33" s="37">
        <v>1</v>
      </c>
      <c r="F33" s="38"/>
      <c r="G33" s="39">
        <f t="shared" si="1"/>
        <v>0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</row>
    <row r="34" spans="1:43" ht="22.5" outlineLevel="1" x14ac:dyDescent="0.2">
      <c r="A34" s="34">
        <v>25</v>
      </c>
      <c r="B34" s="35" t="s">
        <v>108</v>
      </c>
      <c r="C34" s="42" t="s">
        <v>121</v>
      </c>
      <c r="D34" s="36" t="s">
        <v>35</v>
      </c>
      <c r="E34" s="37">
        <v>1</v>
      </c>
      <c r="F34" s="38"/>
      <c r="G34" s="39">
        <f t="shared" si="1"/>
        <v>0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</row>
    <row r="35" spans="1:43" ht="22.5" outlineLevel="1" x14ac:dyDescent="0.2">
      <c r="A35" s="34">
        <v>26</v>
      </c>
      <c r="B35" s="35" t="s">
        <v>109</v>
      </c>
      <c r="C35" s="42" t="s">
        <v>101</v>
      </c>
      <c r="D35" s="36" t="s">
        <v>35</v>
      </c>
      <c r="E35" s="37">
        <v>1</v>
      </c>
      <c r="F35" s="38"/>
      <c r="G35" s="39">
        <f t="shared" si="1"/>
        <v>0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</row>
    <row r="36" spans="1:43" outlineLevel="1" x14ac:dyDescent="0.2">
      <c r="A36" s="34">
        <v>27</v>
      </c>
      <c r="B36" s="35" t="s">
        <v>110</v>
      </c>
      <c r="C36" s="42" t="s">
        <v>80</v>
      </c>
      <c r="D36" s="36" t="s">
        <v>35</v>
      </c>
      <c r="E36" s="37">
        <v>1</v>
      </c>
      <c r="F36" s="38"/>
      <c r="G36" s="39">
        <f t="shared" si="1"/>
        <v>0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</row>
    <row r="37" spans="1:43" outlineLevel="1" x14ac:dyDescent="0.2">
      <c r="A37" s="34">
        <v>28</v>
      </c>
      <c r="B37" s="35" t="s">
        <v>111</v>
      </c>
      <c r="C37" s="42" t="s">
        <v>75</v>
      </c>
      <c r="D37" s="36" t="s">
        <v>35</v>
      </c>
      <c r="E37" s="37">
        <v>27</v>
      </c>
      <c r="F37" s="38"/>
      <c r="G37" s="39">
        <f t="shared" si="1"/>
        <v>0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</row>
    <row r="38" spans="1:43" outlineLevel="1" x14ac:dyDescent="0.2">
      <c r="A38" s="34">
        <v>29</v>
      </c>
      <c r="B38" s="35" t="s">
        <v>112</v>
      </c>
      <c r="C38" s="42" t="s">
        <v>77</v>
      </c>
      <c r="D38" s="36" t="s">
        <v>35</v>
      </c>
      <c r="E38" s="37">
        <v>2</v>
      </c>
      <c r="F38" s="38"/>
      <c r="G38" s="39">
        <f t="shared" si="1"/>
        <v>0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</row>
    <row r="39" spans="1:43" outlineLevel="1" x14ac:dyDescent="0.2">
      <c r="A39" s="34">
        <v>30</v>
      </c>
      <c r="B39" s="35" t="s">
        <v>113</v>
      </c>
      <c r="C39" s="42" t="s">
        <v>84</v>
      </c>
      <c r="D39" s="36" t="s">
        <v>35</v>
      </c>
      <c r="E39" s="37">
        <v>3</v>
      </c>
      <c r="F39" s="38"/>
      <c r="G39" s="39">
        <f t="shared" ref="G39" si="2">ROUND(E39*F39,2)</f>
        <v>0</v>
      </c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</row>
    <row r="40" spans="1:43" outlineLevel="1" x14ac:dyDescent="0.2">
      <c r="A40" s="34">
        <v>31</v>
      </c>
      <c r="B40" s="35" t="s">
        <v>114</v>
      </c>
      <c r="C40" s="42" t="s">
        <v>74</v>
      </c>
      <c r="D40" s="36" t="s">
        <v>35</v>
      </c>
      <c r="E40" s="37">
        <v>3</v>
      </c>
      <c r="F40" s="38"/>
      <c r="G40" s="39">
        <f t="shared" si="1"/>
        <v>0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</row>
    <row r="41" spans="1:43" outlineLevel="1" x14ac:dyDescent="0.2">
      <c r="A41" s="34">
        <v>32</v>
      </c>
      <c r="B41" s="35" t="s">
        <v>115</v>
      </c>
      <c r="C41" s="42" t="s">
        <v>46</v>
      </c>
      <c r="D41" s="36" t="s">
        <v>35</v>
      </c>
      <c r="E41" s="37">
        <v>3</v>
      </c>
      <c r="F41" s="38"/>
      <c r="G41" s="39">
        <f t="shared" si="1"/>
        <v>0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</row>
    <row r="42" spans="1:43" outlineLevel="1" x14ac:dyDescent="0.2">
      <c r="A42" s="34">
        <v>33</v>
      </c>
      <c r="B42" s="35" t="s">
        <v>116</v>
      </c>
      <c r="C42" s="42" t="s">
        <v>48</v>
      </c>
      <c r="D42" s="36" t="s">
        <v>39</v>
      </c>
      <c r="E42" s="37">
        <v>1</v>
      </c>
      <c r="F42" s="38"/>
      <c r="G42" s="39">
        <f t="shared" si="1"/>
        <v>0</v>
      </c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</row>
    <row r="43" spans="1:43" outlineLevel="1" x14ac:dyDescent="0.2">
      <c r="A43" s="34">
        <v>34</v>
      </c>
      <c r="B43" s="35" t="s">
        <v>117</v>
      </c>
      <c r="C43" s="42" t="s">
        <v>76</v>
      </c>
      <c r="D43" s="36" t="s">
        <v>35</v>
      </c>
      <c r="E43" s="37">
        <v>1</v>
      </c>
      <c r="F43" s="38"/>
      <c r="G43" s="39">
        <f t="shared" si="1"/>
        <v>0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</row>
    <row r="44" spans="1:43" outlineLevel="1" x14ac:dyDescent="0.2">
      <c r="A44" s="34">
        <v>35</v>
      </c>
      <c r="B44" s="35" t="s">
        <v>118</v>
      </c>
      <c r="C44" s="42" t="s">
        <v>125</v>
      </c>
      <c r="D44" s="36" t="s">
        <v>26</v>
      </c>
      <c r="E44" s="37">
        <v>18</v>
      </c>
      <c r="F44" s="38"/>
      <c r="G44" s="39">
        <f t="shared" si="1"/>
        <v>0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</row>
    <row r="45" spans="1:43" outlineLevel="1" x14ac:dyDescent="0.2">
      <c r="A45" s="34">
        <v>36</v>
      </c>
      <c r="B45" s="35" t="s">
        <v>119</v>
      </c>
      <c r="C45" s="42" t="s">
        <v>126</v>
      </c>
      <c r="D45" s="36" t="s">
        <v>35</v>
      </c>
      <c r="E45" s="37">
        <v>8</v>
      </c>
      <c r="F45" s="38"/>
      <c r="G45" s="39">
        <f t="shared" si="1"/>
        <v>0</v>
      </c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</row>
    <row r="46" spans="1:43" x14ac:dyDescent="0.2">
      <c r="A46" s="24" t="s">
        <v>19</v>
      </c>
      <c r="B46" s="25" t="s">
        <v>57</v>
      </c>
      <c r="C46" s="41" t="s">
        <v>96</v>
      </c>
      <c r="D46" s="26"/>
      <c r="E46" s="27"/>
      <c r="F46" s="28"/>
      <c r="G46" s="28">
        <f>SUMIF(P47:P57,"&lt;&gt;NOR",G47:G57)</f>
        <v>0</v>
      </c>
      <c r="P46" t="s">
        <v>20</v>
      </c>
    </row>
    <row r="47" spans="1:43" outlineLevel="1" x14ac:dyDescent="0.2">
      <c r="A47" s="34">
        <v>37</v>
      </c>
      <c r="B47" s="35" t="s">
        <v>58</v>
      </c>
      <c r="C47" s="42" t="s">
        <v>49</v>
      </c>
      <c r="D47" s="36" t="s">
        <v>39</v>
      </c>
      <c r="E47" s="37">
        <v>1</v>
      </c>
      <c r="F47" s="38"/>
      <c r="G47" s="39">
        <f>ROUND(E47*F47,2)</f>
        <v>0</v>
      </c>
      <c r="H47" s="17"/>
      <c r="I47" s="17"/>
      <c r="J47" s="17"/>
      <c r="K47" s="17"/>
      <c r="L47" s="17"/>
      <c r="M47" s="17"/>
      <c r="N47" s="17"/>
      <c r="O47" s="17"/>
      <c r="P47" s="17" t="s">
        <v>22</v>
      </c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</row>
    <row r="48" spans="1:43" outlineLevel="1" x14ac:dyDescent="0.2">
      <c r="A48" s="34">
        <v>38</v>
      </c>
      <c r="B48" s="35" t="s">
        <v>86</v>
      </c>
      <c r="C48" s="42" t="s">
        <v>123</v>
      </c>
      <c r="D48" s="36" t="s">
        <v>124</v>
      </c>
      <c r="E48" s="37">
        <v>24</v>
      </c>
      <c r="F48" s="38"/>
      <c r="G48" s="39">
        <f>ROUND(E48*F48,2)</f>
        <v>0</v>
      </c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</row>
    <row r="49" spans="1:43" ht="22.5" outlineLevel="1" x14ac:dyDescent="0.2">
      <c r="A49" s="34">
        <v>39</v>
      </c>
      <c r="B49" s="35" t="s">
        <v>87</v>
      </c>
      <c r="C49" s="42" t="s">
        <v>127</v>
      </c>
      <c r="D49" s="36" t="s">
        <v>122</v>
      </c>
      <c r="E49" s="37">
        <v>60</v>
      </c>
      <c r="F49" s="38"/>
      <c r="G49" s="39">
        <f>ROUND(E49*F49,2)</f>
        <v>0</v>
      </c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</row>
    <row r="50" spans="1:43" outlineLevel="1" x14ac:dyDescent="0.2">
      <c r="A50" s="34">
        <v>40</v>
      </c>
      <c r="B50" s="35" t="s">
        <v>88</v>
      </c>
      <c r="C50" s="42" t="s">
        <v>50</v>
      </c>
      <c r="D50" s="36" t="s">
        <v>35</v>
      </c>
      <c r="E50" s="37">
        <v>3</v>
      </c>
      <c r="F50" s="38"/>
      <c r="G50" s="39">
        <f t="shared" ref="G50:G57" si="3">ROUND(E50*F50,2)</f>
        <v>0</v>
      </c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</row>
    <row r="51" spans="1:43" outlineLevel="1" x14ac:dyDescent="0.2">
      <c r="A51" s="34">
        <v>41</v>
      </c>
      <c r="B51" s="35" t="s">
        <v>89</v>
      </c>
      <c r="C51" s="42" t="s">
        <v>51</v>
      </c>
      <c r="D51" s="36" t="s">
        <v>35</v>
      </c>
      <c r="E51" s="37">
        <v>1</v>
      </c>
      <c r="F51" s="38"/>
      <c r="G51" s="39">
        <f t="shared" si="3"/>
        <v>0</v>
      </c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</row>
    <row r="52" spans="1:43" outlineLevel="1" x14ac:dyDescent="0.2">
      <c r="A52" s="34">
        <v>42</v>
      </c>
      <c r="B52" s="35" t="s">
        <v>90</v>
      </c>
      <c r="C52" s="42" t="s">
        <v>52</v>
      </c>
      <c r="D52" s="36" t="s">
        <v>39</v>
      </c>
      <c r="E52" s="37">
        <v>1</v>
      </c>
      <c r="F52" s="38"/>
      <c r="G52" s="39">
        <f t="shared" si="3"/>
        <v>0</v>
      </c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</row>
    <row r="53" spans="1:43" outlineLevel="1" x14ac:dyDescent="0.2">
      <c r="A53" s="34">
        <v>43</v>
      </c>
      <c r="B53" s="35" t="s">
        <v>91</v>
      </c>
      <c r="C53" s="42" t="s">
        <v>53</v>
      </c>
      <c r="D53" s="36" t="s">
        <v>39</v>
      </c>
      <c r="E53" s="37">
        <v>1</v>
      </c>
      <c r="F53" s="38"/>
      <c r="G53" s="39">
        <f t="shared" si="3"/>
        <v>0</v>
      </c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</row>
    <row r="54" spans="1:43" outlineLevel="1" x14ac:dyDescent="0.2">
      <c r="A54" s="34">
        <v>44</v>
      </c>
      <c r="B54" s="35" t="s">
        <v>92</v>
      </c>
      <c r="C54" s="42" t="s">
        <v>54</v>
      </c>
      <c r="D54" s="36" t="s">
        <v>39</v>
      </c>
      <c r="E54" s="37">
        <v>1</v>
      </c>
      <c r="F54" s="38"/>
      <c r="G54" s="39">
        <f t="shared" si="3"/>
        <v>0</v>
      </c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</row>
    <row r="55" spans="1:43" outlineLevel="1" x14ac:dyDescent="0.2">
      <c r="A55" s="34">
        <v>45</v>
      </c>
      <c r="B55" s="35" t="s">
        <v>93</v>
      </c>
      <c r="C55" s="42" t="s">
        <v>55</v>
      </c>
      <c r="D55" s="36" t="s">
        <v>39</v>
      </c>
      <c r="E55" s="37">
        <v>1</v>
      </c>
      <c r="F55" s="38"/>
      <c r="G55" s="39">
        <f t="shared" si="3"/>
        <v>0</v>
      </c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</row>
    <row r="56" spans="1:43" outlineLevel="1" x14ac:dyDescent="0.2">
      <c r="A56" s="34">
        <v>46</v>
      </c>
      <c r="B56" s="35" t="s">
        <v>94</v>
      </c>
      <c r="C56" s="42" t="s">
        <v>44</v>
      </c>
      <c r="D56" s="36" t="s">
        <v>39</v>
      </c>
      <c r="E56" s="37">
        <v>1</v>
      </c>
      <c r="F56" s="38"/>
      <c r="G56" s="39">
        <f t="shared" si="3"/>
        <v>0</v>
      </c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</row>
    <row r="57" spans="1:43" outlineLevel="1" x14ac:dyDescent="0.2">
      <c r="A57" s="29">
        <v>47</v>
      </c>
      <c r="B57" s="30" t="s">
        <v>95</v>
      </c>
      <c r="C57" s="43" t="s">
        <v>45</v>
      </c>
      <c r="D57" s="49" t="s">
        <v>39</v>
      </c>
      <c r="E57" s="31">
        <v>1</v>
      </c>
      <c r="F57" s="32"/>
      <c r="G57" s="33">
        <f t="shared" si="3"/>
        <v>0</v>
      </c>
      <c r="H57" s="17"/>
      <c r="I57" s="17"/>
      <c r="J57" s="17"/>
      <c r="K57" s="17"/>
      <c r="L57" s="17"/>
      <c r="M57" s="17"/>
      <c r="N57" s="17"/>
      <c r="O57" s="17"/>
      <c r="P57" s="17" t="s">
        <v>22</v>
      </c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</row>
    <row r="58" spans="1:43" x14ac:dyDescent="0.2">
      <c r="A58" s="1"/>
      <c r="B58" s="2"/>
      <c r="C58" s="44"/>
      <c r="D58" s="4"/>
      <c r="E58" s="1"/>
      <c r="F58" s="1"/>
      <c r="G58" s="1"/>
      <c r="N58">
        <v>15</v>
      </c>
      <c r="O58">
        <v>21</v>
      </c>
    </row>
    <row r="59" spans="1:43" x14ac:dyDescent="0.2">
      <c r="A59" s="20"/>
      <c r="B59" s="21" t="s">
        <v>4</v>
      </c>
      <c r="C59" s="45"/>
      <c r="D59" s="22"/>
      <c r="E59" s="23"/>
      <c r="F59" s="23"/>
      <c r="G59" s="40">
        <f>G8+G46+G27</f>
        <v>0</v>
      </c>
      <c r="N59" t="e">
        <f>SUMIF(#REF!,N58,G7:G57)</f>
        <v>#REF!</v>
      </c>
      <c r="O59" t="e">
        <f>SUMIF(#REF!,O58,G7:G57)</f>
        <v>#REF!</v>
      </c>
      <c r="P59" t="s">
        <v>24</v>
      </c>
    </row>
    <row r="60" spans="1:43" x14ac:dyDescent="0.2">
      <c r="C60" s="46"/>
      <c r="D60" s="9"/>
      <c r="I60" s="17"/>
      <c r="P60" t="s">
        <v>25</v>
      </c>
    </row>
    <row r="61" spans="1:43" x14ac:dyDescent="0.2">
      <c r="D61" s="9"/>
    </row>
    <row r="62" spans="1:43" x14ac:dyDescent="0.2">
      <c r="D62" s="9"/>
    </row>
    <row r="63" spans="1:43" x14ac:dyDescent="0.2">
      <c r="D63" s="9"/>
    </row>
    <row r="64" spans="1:43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  <row r="5001" spans="4:4" x14ac:dyDescent="0.2">
      <c r="D5001" s="9"/>
    </row>
    <row r="5002" spans="4:4" x14ac:dyDescent="0.2">
      <c r="D5002" s="9"/>
    </row>
    <row r="5003" spans="4:4" x14ac:dyDescent="0.2">
      <c r="D5003" s="9"/>
    </row>
    <row r="5004" spans="4:4" x14ac:dyDescent="0.2">
      <c r="D5004" s="9"/>
    </row>
    <row r="5005" spans="4:4" x14ac:dyDescent="0.2">
      <c r="D5005" s="9"/>
    </row>
    <row r="5006" spans="4:4" x14ac:dyDescent="0.2">
      <c r="D5006" s="9"/>
    </row>
    <row r="5007" spans="4:4" x14ac:dyDescent="0.2">
      <c r="D5007" s="9"/>
    </row>
    <row r="5008" spans="4:4" x14ac:dyDescent="0.2">
      <c r="D5008" s="9"/>
    </row>
    <row r="5009" spans="4:4" x14ac:dyDescent="0.2">
      <c r="D5009" s="9"/>
    </row>
    <row r="5010" spans="4:4" x14ac:dyDescent="0.2">
      <c r="D5010" s="9"/>
    </row>
    <row r="5011" spans="4:4" x14ac:dyDescent="0.2">
      <c r="D5011" s="9"/>
    </row>
    <row r="5012" spans="4:4" x14ac:dyDescent="0.2">
      <c r="D5012" s="9"/>
    </row>
    <row r="5013" spans="4:4" x14ac:dyDescent="0.2">
      <c r="D5013" s="9"/>
    </row>
    <row r="5014" spans="4:4" x14ac:dyDescent="0.2">
      <c r="D5014" s="9"/>
    </row>
    <row r="5015" spans="4:4" x14ac:dyDescent="0.2">
      <c r="D5015" s="9"/>
    </row>
    <row r="5016" spans="4:4" x14ac:dyDescent="0.2">
      <c r="D5016" s="9"/>
    </row>
    <row r="5017" spans="4:4" x14ac:dyDescent="0.2">
      <c r="D5017" s="9"/>
    </row>
    <row r="5018" spans="4:4" x14ac:dyDescent="0.2">
      <c r="D5018" s="9"/>
    </row>
    <row r="5019" spans="4:4" x14ac:dyDescent="0.2">
      <c r="D5019" s="9"/>
    </row>
    <row r="5020" spans="4:4" x14ac:dyDescent="0.2">
      <c r="D5020" s="9"/>
    </row>
    <row r="5021" spans="4:4" x14ac:dyDescent="0.2">
      <c r="D5021" s="9"/>
    </row>
    <row r="5022" spans="4:4" x14ac:dyDescent="0.2">
      <c r="D5022" s="9"/>
    </row>
    <row r="5023" spans="4:4" x14ac:dyDescent="0.2">
      <c r="D5023" s="9"/>
    </row>
    <row r="5024" spans="4:4" x14ac:dyDescent="0.2">
      <c r="D5024" s="9"/>
    </row>
    <row r="5025" spans="4:4" x14ac:dyDescent="0.2">
      <c r="D5025" s="9"/>
    </row>
    <row r="5026" spans="4:4" x14ac:dyDescent="0.2">
      <c r="D5026" s="9"/>
    </row>
    <row r="5027" spans="4:4" x14ac:dyDescent="0.2">
      <c r="D5027" s="9"/>
    </row>
    <row r="5028" spans="4:4" x14ac:dyDescent="0.2">
      <c r="D5028" s="9"/>
    </row>
    <row r="5029" spans="4:4" x14ac:dyDescent="0.2">
      <c r="D5029" s="9"/>
    </row>
    <row r="5030" spans="4:4" x14ac:dyDescent="0.2">
      <c r="D5030" s="9"/>
    </row>
    <row r="5031" spans="4:4" x14ac:dyDescent="0.2">
      <c r="D5031" s="9"/>
    </row>
    <row r="5032" spans="4:4" x14ac:dyDescent="0.2">
      <c r="D5032" s="9"/>
    </row>
    <row r="5033" spans="4:4" x14ac:dyDescent="0.2">
      <c r="D5033" s="9"/>
    </row>
    <row r="5034" spans="4:4" x14ac:dyDescent="0.2">
      <c r="D5034" s="9"/>
    </row>
    <row r="5035" spans="4:4" x14ac:dyDescent="0.2">
      <c r="D5035" s="9"/>
    </row>
    <row r="5036" spans="4:4" x14ac:dyDescent="0.2">
      <c r="D5036" s="9"/>
    </row>
    <row r="5037" spans="4:4" x14ac:dyDescent="0.2">
      <c r="D5037" s="9"/>
    </row>
    <row r="5038" spans="4:4" x14ac:dyDescent="0.2">
      <c r="D5038" s="9"/>
    </row>
    <row r="5039" spans="4:4" x14ac:dyDescent="0.2">
      <c r="D5039" s="9"/>
    </row>
    <row r="5040" spans="4:4" x14ac:dyDescent="0.2">
      <c r="D5040" s="9"/>
    </row>
    <row r="5041" spans="4:4" x14ac:dyDescent="0.2">
      <c r="D5041" s="9"/>
    </row>
    <row r="5042" spans="4:4" x14ac:dyDescent="0.2">
      <c r="D5042" s="9"/>
    </row>
    <row r="5043" spans="4:4" x14ac:dyDescent="0.2">
      <c r="D5043" s="9"/>
    </row>
    <row r="5044" spans="4:4" x14ac:dyDescent="0.2">
      <c r="D5044" s="9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VAC-E</vt:lpstr>
      <vt:lpstr>'VAC-E'!Názvy_tisku</vt:lpstr>
      <vt:lpstr>'VAC-E'!Oblast_tisku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Ing. VÍŠEK Milan, Flídr medical s.r.o.</cp:lastModifiedBy>
  <cp:lastPrinted>2024-06-20T08:10:31Z</cp:lastPrinted>
  <dcterms:created xsi:type="dcterms:W3CDTF">2009-04-08T07:15:50Z</dcterms:created>
  <dcterms:modified xsi:type="dcterms:W3CDTF">2024-09-13T10:57:33Z</dcterms:modified>
</cp:coreProperties>
</file>